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rna.COMEDAL\Desktop\"/>
    </mc:Choice>
  </mc:AlternateContent>
  <xr:revisionPtr revIDLastSave="0" documentId="8_{CECDFF49-61CE-4B4B-8C7E-BF9F895F83F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DA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22" i="1" l="1"/>
  <c r="D9" i="1" l="1"/>
  <c r="D10" i="1" s="1"/>
  <c r="D24" i="1" l="1"/>
  <c r="D6" i="1"/>
  <c r="D25" i="1" l="1"/>
  <c r="D26" i="1" s="1"/>
  <c r="D27" i="1" s="1"/>
  <c r="D11" i="1"/>
  <c r="D12" i="1" s="1"/>
</calcChain>
</file>

<file path=xl/sharedStrings.xml><?xml version="1.0" encoding="utf-8"?>
<sst xmlns="http://schemas.openxmlformats.org/spreadsheetml/2006/main" count="26" uniqueCount="23">
  <si>
    <t>Plazo</t>
  </si>
  <si>
    <t>Tasa</t>
  </si>
  <si>
    <t>Simulador CDAT</t>
  </si>
  <si>
    <t>Valor de la inversión</t>
  </si>
  <si>
    <t>Plazo deseado (días)</t>
  </si>
  <si>
    <t>Fecha de vencimiento</t>
  </si>
  <si>
    <t>Modalidad de pago de intereses</t>
  </si>
  <si>
    <t>Tasa de interes efectiva anual</t>
  </si>
  <si>
    <t>Rendimientos modalidad de pago</t>
  </si>
  <si>
    <t>Retención en la fuente (4%)</t>
  </si>
  <si>
    <t>Rendimiento neto</t>
  </si>
  <si>
    <t>Total</t>
  </si>
  <si>
    <t>*El asociado puede elegir pago trimestral o semestral, el valor de interes que se pagaría sería escoger la opción pago mensual y el valor se multiplica por el número de meses que va a esperar para el pago 3 o 6 respectivamente.</t>
  </si>
  <si>
    <t>Cancelación anticipada</t>
  </si>
  <si>
    <t>Monto CDAT</t>
  </si>
  <si>
    <t>Fecha de apertura</t>
  </si>
  <si>
    <t>Fecha de redención</t>
  </si>
  <si>
    <t>Plazo inicial pactado</t>
  </si>
  <si>
    <t xml:space="preserve">Días de permanencia </t>
  </si>
  <si>
    <t>Tasa aplicable (EA)</t>
  </si>
  <si>
    <t>Interes a reconocer</t>
  </si>
  <si>
    <t>Pago único</t>
  </si>
  <si>
    <t xml:space="preserve">Recuerde por favor realizar la modificación de la tasa de acuerdo al plazo elegido, teniendo presente la cartelera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</si>
</sst>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7994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4" xfId="0" applyBorder="1"/>
    <xf numFmtId="0" fontId="0" fillId="0" borderId="5" xfId="0" applyBorder="1"/>
    <xf numFmtId="0" fontId="7" fillId="0" borderId="0" xfId="0" applyFont="1"/>
    <xf numFmtId="0" fontId="2" fillId="0" borderId="4" xfId="0" applyFont="1" applyBorder="1"/>
    <xf numFmtId="0" fontId="3" fillId="3" borderId="6" xfId="2" applyFont="1" applyFill="1" applyBorder="1" applyAlignment="1" applyProtection="1">
      <alignment horizontal="left" vertical="center"/>
      <protection hidden="1"/>
    </xf>
    <xf numFmtId="164" fontId="2" fillId="4" borderId="7" xfId="1" applyNumberFormat="1" applyFont="1" applyFill="1" applyBorder="1" applyProtection="1">
      <protection locked="0"/>
    </xf>
    <xf numFmtId="0" fontId="2" fillId="0" borderId="5" xfId="0" applyFont="1" applyBorder="1"/>
    <xf numFmtId="0" fontId="3" fillId="3" borderId="4" xfId="2" applyFont="1" applyFill="1" applyBorder="1" applyAlignment="1" applyProtection="1">
      <alignment horizontal="left" vertical="center"/>
      <protection hidden="1"/>
    </xf>
    <xf numFmtId="165" fontId="2" fillId="4" borderId="8" xfId="3" applyNumberFormat="1" applyFont="1" applyFill="1" applyBorder="1" applyProtection="1">
      <protection locked="0"/>
    </xf>
    <xf numFmtId="14" fontId="2" fillId="0" borderId="8" xfId="3" applyNumberFormat="1" applyFont="1" applyBorder="1" applyProtection="1">
      <protection hidden="1"/>
    </xf>
    <xf numFmtId="0" fontId="2" fillId="4" borderId="8" xfId="2" applyFont="1" applyFill="1" applyBorder="1" applyAlignment="1" applyProtection="1">
      <alignment horizontal="right"/>
      <protection locked="0"/>
    </xf>
    <xf numFmtId="10" fontId="2" fillId="4" borderId="8" xfId="4" applyNumberFormat="1" applyFont="1" applyFill="1" applyBorder="1" applyProtection="1">
      <protection locked="0"/>
    </xf>
    <xf numFmtId="164" fontId="2" fillId="5" borderId="8" xfId="1" applyNumberFormat="1" applyFont="1" applyFill="1" applyBorder="1" applyProtection="1">
      <protection hidden="1"/>
    </xf>
    <xf numFmtId="0" fontId="3" fillId="3" borderId="9" xfId="2" applyFont="1" applyFill="1" applyBorder="1" applyAlignment="1" applyProtection="1">
      <alignment horizontal="left" vertical="center"/>
      <protection hidden="1"/>
    </xf>
    <xf numFmtId="164" fontId="2" fillId="5" borderId="10" xfId="1" applyNumberFormat="1" applyFont="1" applyFill="1" applyBorder="1" applyProtection="1">
      <protection hidden="1"/>
    </xf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5" borderId="0" xfId="2" applyFont="1" applyFill="1" applyProtection="1">
      <protection hidden="1"/>
    </xf>
    <xf numFmtId="0" fontId="2" fillId="5" borderId="6" xfId="2" applyFont="1" applyFill="1" applyBorder="1" applyProtection="1">
      <protection hidden="1"/>
    </xf>
    <xf numFmtId="0" fontId="2" fillId="5" borderId="4" xfId="2" applyFont="1" applyFill="1" applyBorder="1" applyProtection="1">
      <protection hidden="1"/>
    </xf>
    <xf numFmtId="14" fontId="2" fillId="4" borderId="8" xfId="3" applyNumberFormat="1" applyFont="1" applyFill="1" applyBorder="1" applyProtection="1">
      <protection locked="0"/>
    </xf>
    <xf numFmtId="165" fontId="2" fillId="0" borderId="8" xfId="3" applyNumberFormat="1" applyFont="1" applyBorder="1" applyProtection="1">
      <protection hidden="1"/>
    </xf>
    <xf numFmtId="0" fontId="2" fillId="0" borderId="11" xfId="2" applyFont="1" applyBorder="1"/>
    <xf numFmtId="0" fontId="9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0" fillId="0" borderId="0" xfId="5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</cellXfs>
  <cellStyles count="6">
    <cellStyle name="Hipervínculo" xfId="5" builtinId="8"/>
    <cellStyle name="Millares 3" xfId="3" xr:uid="{00000000-0005-0000-0000-000000000000}"/>
    <cellStyle name="Moneda" xfId="1" builtinId="4"/>
    <cellStyle name="Normal" xfId="0" builtinId="0"/>
    <cellStyle name="Normal 4" xfId="2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B1:U33"/>
  <sheetViews>
    <sheetView showGridLines="0" tabSelected="1" workbookViewId="0"/>
  </sheetViews>
  <sheetFormatPr baseColWidth="10" defaultRowHeight="14.25" x14ac:dyDescent="0.2"/>
  <cols>
    <col min="1" max="1" width="11.42578125" style="1" customWidth="1"/>
    <col min="2" max="2" width="11.42578125" style="1"/>
    <col min="3" max="3" width="35.5703125" style="1" bestFit="1" customWidth="1"/>
    <col min="4" max="4" width="23.140625" style="1" customWidth="1"/>
    <col min="5" max="14" width="11.42578125" style="1"/>
    <col min="15" max="17" width="11.42578125" style="2"/>
    <col min="18" max="18" width="15.140625" style="2" bestFit="1" customWidth="1"/>
    <col min="19" max="21" width="11.42578125" style="2"/>
    <col min="22" max="16384" width="11.42578125" style="1"/>
  </cols>
  <sheetData>
    <row r="1" spans="2:21" ht="15" thickBot="1" x14ac:dyDescent="0.25">
      <c r="P1" s="3" t="s">
        <v>0</v>
      </c>
      <c r="Q1" s="3" t="s">
        <v>1</v>
      </c>
      <c r="R1" s="4"/>
    </row>
    <row r="2" spans="2:21" ht="15.75" thickBot="1" x14ac:dyDescent="0.3">
      <c r="B2" s="36" t="s">
        <v>2</v>
      </c>
      <c r="C2" s="37"/>
      <c r="D2" s="37"/>
      <c r="E2" s="38"/>
      <c r="F2"/>
      <c r="G2"/>
      <c r="H2"/>
      <c r="I2"/>
      <c r="J2" s="30"/>
      <c r="R2" s="29"/>
    </row>
    <row r="3" spans="2:21" customFormat="1" ht="15.75" thickBot="1" x14ac:dyDescent="0.3">
      <c r="B3" s="33"/>
      <c r="C3" s="34"/>
      <c r="D3" s="34"/>
      <c r="E3" s="35"/>
      <c r="O3" s="7"/>
      <c r="P3" s="7"/>
      <c r="Q3" s="7"/>
      <c r="R3" s="29"/>
      <c r="S3" s="7"/>
      <c r="T3" s="7"/>
      <c r="U3" s="7"/>
    </row>
    <row r="4" spans="2:21" ht="15" x14ac:dyDescent="0.25">
      <c r="B4" s="8"/>
      <c r="C4" s="9" t="s">
        <v>3</v>
      </c>
      <c r="D4" s="10">
        <v>100000000</v>
      </c>
      <c r="E4" s="11"/>
      <c r="F4"/>
      <c r="G4"/>
      <c r="H4"/>
      <c r="I4"/>
      <c r="J4"/>
    </row>
    <row r="5" spans="2:21" ht="15" x14ac:dyDescent="0.25">
      <c r="B5" s="8"/>
      <c r="C5" s="12" t="s">
        <v>4</v>
      </c>
      <c r="D5" s="13">
        <v>540</v>
      </c>
      <c r="E5" s="11"/>
      <c r="F5"/>
      <c r="G5"/>
      <c r="H5"/>
      <c r="I5"/>
      <c r="J5"/>
    </row>
    <row r="6" spans="2:21" ht="15" x14ac:dyDescent="0.25">
      <c r="B6" s="8"/>
      <c r="C6" s="12" t="s">
        <v>5</v>
      </c>
      <c r="D6" s="14">
        <f ca="1">+TODAY()+D5</f>
        <v>44915</v>
      </c>
      <c r="E6" s="11"/>
      <c r="F6"/>
      <c r="G6"/>
      <c r="H6"/>
      <c r="I6"/>
      <c r="J6"/>
    </row>
    <row r="7" spans="2:21" ht="15" x14ac:dyDescent="0.25">
      <c r="B7" s="8"/>
      <c r="C7" s="12" t="s">
        <v>6</v>
      </c>
      <c r="D7" s="15" t="s">
        <v>21</v>
      </c>
      <c r="E7" s="11"/>
      <c r="F7"/>
      <c r="G7"/>
      <c r="H7"/>
      <c r="I7"/>
      <c r="J7"/>
    </row>
    <row r="8" spans="2:21" ht="15" x14ac:dyDescent="0.25">
      <c r="B8" s="8"/>
      <c r="C8" s="12" t="s">
        <v>7</v>
      </c>
      <c r="D8" s="16">
        <v>0.02</v>
      </c>
      <c r="E8" s="11"/>
      <c r="F8" t="s">
        <v>22</v>
      </c>
      <c r="G8"/>
      <c r="H8"/>
      <c r="I8"/>
      <c r="J8"/>
    </row>
    <row r="9" spans="2:21" ht="15" x14ac:dyDescent="0.25">
      <c r="B9" s="8"/>
      <c r="C9" s="12" t="s">
        <v>8</v>
      </c>
      <c r="D9" s="17">
        <f>+IF(D7="pago único",((1+D8)^(D5/365)-1)*D4,((1+D8)^(1/365)-1)*D4*30)</f>
        <v>2973041.7749266326</v>
      </c>
      <c r="E9" s="11"/>
      <c r="F9" s="32"/>
      <c r="G9"/>
      <c r="H9"/>
      <c r="I9"/>
      <c r="J9"/>
    </row>
    <row r="10" spans="2:21" ht="15" x14ac:dyDescent="0.25">
      <c r="B10" s="8"/>
      <c r="C10" s="12" t="s">
        <v>9</v>
      </c>
      <c r="D10" s="17">
        <f>IF(AND(D7="Pago único",((D9/D5)&gt;1500)),D9*4%,IF((D9/30)&gt;1500,D9*4%,0))</f>
        <v>118921.6709970653</v>
      </c>
      <c r="E10" s="11"/>
      <c r="F10"/>
      <c r="G10"/>
      <c r="H10"/>
      <c r="I10"/>
      <c r="J10"/>
    </row>
    <row r="11" spans="2:21" ht="15" x14ac:dyDescent="0.25">
      <c r="B11" s="8"/>
      <c r="C11" s="12" t="s">
        <v>10</v>
      </c>
      <c r="D11" s="17">
        <f>D9-D10</f>
        <v>2854120.1039295672</v>
      </c>
      <c r="E11" s="11"/>
      <c r="F11"/>
      <c r="G11"/>
      <c r="H11"/>
      <c r="I11"/>
      <c r="J11"/>
    </row>
    <row r="12" spans="2:21" ht="15.75" thickBot="1" x14ac:dyDescent="0.3">
      <c r="B12" s="8"/>
      <c r="C12" s="18" t="s">
        <v>11</v>
      </c>
      <c r="D12" s="19">
        <f>IF(D7="Pago único",D4+D11,D4)</f>
        <v>102854120.10392956</v>
      </c>
      <c r="E12" s="11"/>
      <c r="F12"/>
      <c r="G12" s="31"/>
      <c r="H12"/>
      <c r="I12"/>
      <c r="J12"/>
    </row>
    <row r="13" spans="2:21" ht="15.75" thickBot="1" x14ac:dyDescent="0.3">
      <c r="B13" s="20"/>
      <c r="C13" s="21"/>
      <c r="D13" s="21"/>
      <c r="E13" s="22"/>
      <c r="F13"/>
      <c r="G13"/>
      <c r="H13"/>
      <c r="I13"/>
      <c r="J13"/>
    </row>
    <row r="14" spans="2:21" ht="15" x14ac:dyDescent="0.25">
      <c r="B14" s="23" t="s">
        <v>12</v>
      </c>
      <c r="F14"/>
      <c r="G14"/>
      <c r="H14"/>
      <c r="I14"/>
      <c r="J14"/>
    </row>
    <row r="15" spans="2:21" ht="15.75" thickBot="1" x14ac:dyDescent="0.3">
      <c r="F15"/>
      <c r="G15"/>
      <c r="H15"/>
      <c r="I15"/>
      <c r="J15"/>
    </row>
    <row r="16" spans="2:21" ht="15.75" thickBot="1" x14ac:dyDescent="0.3">
      <c r="B16" s="36" t="s">
        <v>13</v>
      </c>
      <c r="C16" s="37"/>
      <c r="D16" s="37"/>
      <c r="E16" s="38"/>
      <c r="F16"/>
      <c r="G16"/>
      <c r="H16"/>
      <c r="I16"/>
      <c r="J16"/>
    </row>
    <row r="17" spans="2:21" customFormat="1" ht="15.75" thickBot="1" x14ac:dyDescent="0.3">
      <c r="B17" s="5"/>
      <c r="E17" s="6"/>
      <c r="O17" s="7"/>
      <c r="P17" s="7"/>
      <c r="Q17" s="7"/>
      <c r="R17" s="7"/>
      <c r="S17" s="7"/>
      <c r="T17" s="7"/>
      <c r="U17" s="7"/>
    </row>
    <row r="18" spans="2:21" ht="15" x14ac:dyDescent="0.25">
      <c r="B18" s="8"/>
      <c r="C18" s="24" t="s">
        <v>14</v>
      </c>
      <c r="D18" s="10">
        <f>+D4</f>
        <v>100000000</v>
      </c>
      <c r="E18" s="11"/>
      <c r="F18"/>
      <c r="G18"/>
      <c r="H18"/>
      <c r="I18"/>
      <c r="J18"/>
    </row>
    <row r="19" spans="2:21" ht="15" x14ac:dyDescent="0.25">
      <c r="B19" s="8"/>
      <c r="C19" s="25" t="s">
        <v>15</v>
      </c>
      <c r="D19" s="26">
        <v>44264</v>
      </c>
      <c r="E19" s="11"/>
      <c r="F19"/>
      <c r="G19"/>
      <c r="H19"/>
      <c r="I19"/>
      <c r="J19"/>
    </row>
    <row r="20" spans="2:21" ht="15" x14ac:dyDescent="0.25">
      <c r="B20" s="8"/>
      <c r="C20" s="25" t="s">
        <v>16</v>
      </c>
      <c r="D20" s="26">
        <v>44448</v>
      </c>
      <c r="E20" s="11"/>
      <c r="F20"/>
      <c r="G20"/>
      <c r="H20"/>
      <c r="I20"/>
      <c r="J20"/>
    </row>
    <row r="21" spans="2:21" x14ac:dyDescent="0.2">
      <c r="B21" s="8"/>
      <c r="C21" s="25" t="s">
        <v>17</v>
      </c>
      <c r="D21" s="13">
        <v>365</v>
      </c>
      <c r="E21" s="11"/>
    </row>
    <row r="22" spans="2:21" x14ac:dyDescent="0.2">
      <c r="B22" s="8"/>
      <c r="C22" s="25" t="s">
        <v>18</v>
      </c>
      <c r="D22" s="27">
        <f>D20-D19</f>
        <v>184</v>
      </c>
      <c r="E22" s="11"/>
    </row>
    <row r="23" spans="2:21" x14ac:dyDescent="0.2">
      <c r="B23" s="8"/>
      <c r="C23" s="25" t="s">
        <v>19</v>
      </c>
      <c r="D23" s="16">
        <v>2.5000000000000001E-2</v>
      </c>
      <c r="E23" s="11"/>
    </row>
    <row r="24" spans="2:21" x14ac:dyDescent="0.2">
      <c r="B24" s="8"/>
      <c r="C24" s="25" t="s">
        <v>20</v>
      </c>
      <c r="D24" s="17">
        <f>+((1+D23)^(1/365)-1)*D18*D22</f>
        <v>1244820.3847201355</v>
      </c>
      <c r="E24" s="11"/>
    </row>
    <row r="25" spans="2:21" x14ac:dyDescent="0.2">
      <c r="B25" s="8"/>
      <c r="C25" s="12" t="s">
        <v>9</v>
      </c>
      <c r="D25" s="17">
        <f>+IF((D24/D22)&gt;1500,D24*4%,0)</f>
        <v>49792.815388805422</v>
      </c>
      <c r="E25" s="11"/>
    </row>
    <row r="26" spans="2:21" x14ac:dyDescent="0.2">
      <c r="B26" s="8"/>
      <c r="C26" s="12" t="s">
        <v>10</v>
      </c>
      <c r="D26" s="17">
        <f>D24-D25</f>
        <v>1195027.56933133</v>
      </c>
      <c r="E26" s="11"/>
    </row>
    <row r="27" spans="2:21" ht="15" thickBot="1" x14ac:dyDescent="0.25">
      <c r="B27" s="8"/>
      <c r="C27" s="18" t="s">
        <v>11</v>
      </c>
      <c r="D27" s="19">
        <f>D26+D18</f>
        <v>101195027.56933133</v>
      </c>
      <c r="E27" s="11"/>
    </row>
    <row r="28" spans="2:21" ht="15" thickBot="1" x14ac:dyDescent="0.25">
      <c r="B28" s="20"/>
      <c r="C28" s="21"/>
      <c r="D28" s="28"/>
      <c r="E28" s="22"/>
    </row>
    <row r="33" spans="3:10" ht="15" x14ac:dyDescent="0.25">
      <c r="C33"/>
      <c r="D33"/>
      <c r="E33"/>
      <c r="F33"/>
      <c r="G33"/>
      <c r="H33"/>
      <c r="I33"/>
      <c r="J33"/>
    </row>
  </sheetData>
  <mergeCells count="2">
    <mergeCell ref="B2:E2"/>
    <mergeCell ref="B16:E16"/>
  </mergeCells>
  <dataValidations count="1">
    <dataValidation type="list" allowBlank="1" showInputMessage="1" showErrorMessage="1" sqref="D7" xr:uid="{00000000-0002-0000-0000-000000000000}">
      <formula1>"Pago único,Pago mensual"</formula1>
    </dataValidation>
  </dataValidations>
  <pageMargins left="0.7" right="0.7" top="0.75" bottom="0.75" header="0.3" footer="0.3"/>
  <pageSetup paperSize="9" orientation="portrait" r:id="rId1"/>
  <ignoredErrors>
    <ignoredError sqref="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Serna Mesa</dc:creator>
  <cp:lastModifiedBy>Juan Diego Serna Mesa</cp:lastModifiedBy>
  <dcterms:created xsi:type="dcterms:W3CDTF">2019-06-25T15:51:54Z</dcterms:created>
  <dcterms:modified xsi:type="dcterms:W3CDTF">2021-06-28T20:59:53Z</dcterms:modified>
</cp:coreProperties>
</file>